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30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<sst xmlns="http://schemas.openxmlformats.org/spreadsheetml/2006/main" count="374" uniqueCount="106">
  <si>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</si>
  <si>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</si>
  <si>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</si>
  <si>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</si>
  <si>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</si>
  <si>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</si>
  <si>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</si>
  <si>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</si>
  <si>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</si>
  <si>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</si>
  <si>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</si>
  <si>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</si>
  <si>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</si>
  <si>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</si>
  <si>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Вишневая</t>
  </si>
  <si>
    <t>01.11.2014 г.</t>
  </si>
  <si>
    <t>ИТОГО ПО ДОМУ</t>
  </si>
  <si>
    <t>Январь 2019г</t>
  </si>
  <si>
    <t>Вид работ</t>
  </si>
  <si>
    <t>Место проведения работ</t>
  </si>
  <si>
    <t>Сумма</t>
  </si>
  <si>
    <t>Смена трубопровода ф 20,25мм( ХВС п/п)</t>
  </si>
  <si>
    <t>Вишневая, 13</t>
  </si>
  <si>
    <t>кв.29</t>
  </si>
  <si>
    <t>Смена эл.счетчика на квартиру за декабрь 2018г.</t>
  </si>
  <si>
    <t>кв.69</t>
  </si>
  <si>
    <t>ИТОГО</t>
  </si>
  <si>
    <t>февраль 2019г.</t>
  </si>
  <si>
    <t xml:space="preserve">Проверка технического состояния вент.каналов и дымовых каналов </t>
  </si>
  <si>
    <t>кв.9,10,12,19,20,21,25,26,39,41,42,43,45,46,50,54,55,56,57,59,61, 62,63,65,66,68,70,75</t>
  </si>
  <si>
    <t>март 2019г.</t>
  </si>
  <si>
    <t>Ремонт мягкой кровли отдельными местами в жилом 5-ти этажном доме</t>
  </si>
  <si>
    <t xml:space="preserve">3-й подъезд </t>
  </si>
  <si>
    <t>Апрель 2019</t>
  </si>
  <si>
    <t>Май 2019</t>
  </si>
  <si>
    <t>Июнь 2019г.</t>
  </si>
  <si>
    <t>Гидравлическое испытание теплообменника пластинчатого</t>
  </si>
  <si>
    <t>Гидравлическое испытание внутридомовой системы ЦО</t>
  </si>
  <si>
    <t>Смена задвижки ф50мм</t>
  </si>
  <si>
    <t>подвал</t>
  </si>
  <si>
    <t>Июль 2019г.</t>
  </si>
  <si>
    <t xml:space="preserve">проверка технического состояния вент.каналов и дымовых каналов </t>
  </si>
  <si>
    <t>кв.2,3,5,9,10,11,13,14,16,17,19,20,21,23</t>
  </si>
  <si>
    <t>кв.24,26,28,29,31,33,38,39,44,45,66,71,72,75</t>
  </si>
  <si>
    <t>кв.6,30,46,48,51,52,54,56,57,59,60,63,69,70</t>
  </si>
  <si>
    <t>август 2019г.</t>
  </si>
  <si>
    <t>благоустройство МКД (установка урн)</t>
  </si>
  <si>
    <t>сентябрь 2019г.</t>
  </si>
  <si>
    <t>октябрь 2019г.</t>
  </si>
  <si>
    <t>Вишневая,13</t>
  </si>
  <si>
    <t>ремонт придомового освещения</t>
  </si>
  <si>
    <t xml:space="preserve">проверка технического состояния вентиляционных каналов </t>
  </si>
  <si>
    <t>кв.22,43,50,62,64,68,73</t>
  </si>
  <si>
    <t>ноябрь 2019г.</t>
  </si>
  <si>
    <t>декабрь 2019г.</t>
  </si>
  <si>
    <t>Работы по аварийному ремонту общего имущества МКД с января по декабрь  2019г.</t>
  </si>
  <si>
    <t>установка урн</t>
  </si>
  <si>
    <t>на придомовой территории (благоустройство МКД)</t>
  </si>
  <si>
    <t>ремонт подъезда 5-ти этажного</t>
  </si>
  <si>
    <t>5-й подъезд с 1-го по 4-й этаж</t>
  </si>
  <si>
    <t>смена эл.счетчика ИПУ в квартире ж/д</t>
  </si>
  <si>
    <t>кв.18</t>
  </si>
  <si>
    <t>ВСЕГО</t>
  </si>
  <si>
    <t>Январь 2019 г.</t>
  </si>
  <si>
    <t>техническое обслуживание УУТЭ</t>
  </si>
  <si>
    <t>ЦО и ГВС</t>
  </si>
  <si>
    <t>техническое обслуживание ОПУЭ</t>
  </si>
  <si>
    <t>Февраль 2019 г</t>
  </si>
  <si>
    <t>очистка кровли от снега на жилом доме</t>
  </si>
  <si>
    <t>проверка электросчетчика, установка антимагнитных пломб жилого дома</t>
  </si>
  <si>
    <t>кв.7</t>
  </si>
  <si>
    <t>смена трубопровода ф110мм</t>
  </si>
  <si>
    <t>кв.30 ЦК (фановая труба)</t>
  </si>
  <si>
    <t>Март 2019 г</t>
  </si>
  <si>
    <t>Апрель 2019 г</t>
  </si>
  <si>
    <t>благоустройство придомовой территории (окраска деревьев)</t>
  </si>
  <si>
    <t>проверка электросчетчиков</t>
  </si>
  <si>
    <t>кв. с 1 по 75 (все квартиры в ж/д)</t>
  </si>
  <si>
    <t>Закрытие отопительного периода(слив воды из системы)</t>
  </si>
  <si>
    <t>Май 2019г</t>
  </si>
  <si>
    <t>дезинсекция подвальных помещений</t>
  </si>
  <si>
    <t>покос придомовой территории</t>
  </si>
  <si>
    <t>Июнь 2019г</t>
  </si>
  <si>
    <t>приварка резьб для установки п-сушителя</t>
  </si>
  <si>
    <t>кв.66</t>
  </si>
  <si>
    <t>установка антимагнитных пломб (опломбировка ИПУ)</t>
  </si>
  <si>
    <t>кв.15,18,20,21,22,23,34,40,42,49,51,57</t>
  </si>
  <si>
    <t>изготовление и установка ограждения мусорной площадки (прошу добавить в лицевой счет по статье т/о за февраль 2019)</t>
  </si>
  <si>
    <t>Июль 2019г</t>
  </si>
  <si>
    <t>благоустройство придомовой территории (окраска лавочек — 5шт,перил перед подъездом -12м)</t>
  </si>
  <si>
    <t>смена крана шарового ф 15мм</t>
  </si>
  <si>
    <t>кв.13</t>
  </si>
  <si>
    <t>кв.37(ХВС)</t>
  </si>
  <si>
    <t>Август 2019г</t>
  </si>
  <si>
    <t>Планово-профилактический ремонт оборудования</t>
  </si>
  <si>
    <t>1-5-й подъезды</t>
  </si>
  <si>
    <t>Сентябрь 2019г.</t>
  </si>
  <si>
    <t>изготовление и установка ограждения мусорной площадки (прошу добавить в лицевой счет по статье т/о за июнь 2019)</t>
  </si>
  <si>
    <t>изготовление и установка ограждения мусорной площадки (прошу снять с лицевого счета по статье т/о за июнь 2019)</t>
  </si>
  <si>
    <t>обработка подвала(после залития ЦК)</t>
  </si>
  <si>
    <t>4-й подъезд подвал</t>
  </si>
  <si>
    <t>ремонт электроосвещения (смена ламп светодиодных)</t>
  </si>
  <si>
    <t>2-й подъезд 2-й этаж</t>
  </si>
  <si>
    <t>октябрь 2019г</t>
  </si>
  <si>
    <t>кв.40-43(ЦК)</t>
  </si>
  <si>
    <t>подготовка к запуску системы ЦО в ж/д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</si>
</sst>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9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8" fillId="0" borderId="10" xfId="0" applyFont="1" applyBorder="1" applyAlignment="1">
      <alignment horizontal="center" wrapText="1"/>
    </xf>
    <xf numFmtId="0" fontId="9" fillId="35" borderId="11" xfId="0" applyFont="1" applyFill="1" applyBorder="1" applyAlignment="1">
      <alignment horizontal="center"/>
    </xf>
    <xf numFmtId="0" fontId="9" fillId="36" borderId="12" xfId="0" applyFont="1" applyFill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0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2" fillId="0" borderId="10" xfId="0" applyNumberFormat="1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justify" wrapText="1"/>
    </xf>
    <xf numFmtId="0" fontId="12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wrapText="1"/>
    </xf>
    <xf numFmtId="0" fontId="9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7" fillId="35" borderId="10" xfId="0" applyNumberFormat="1" applyFont="1" applyFill="1" applyBorder="1" applyAlignment="1">
      <alignment horizontal="center" wrapText="1"/>
    </xf>
    <xf numFmtId="0" fontId="11" fillId="0" borderId="10" xfId="0" applyNumberFormat="1" applyFont="1" applyBorder="1" applyAlignment="1">
      <alignment horizontal="justify" wrapText="1"/>
    </xf>
    <xf numFmtId="0" fontId="9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7" borderId="0" xfId="0" applyFill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14" fillId="0" borderId="10" xfId="0" applyNumberFormat="1" applyFont="1" applyBorder="1" applyAlignment="1">
      <alignment horizontal="center" wrapText="1"/>
    </xf>
    <xf numFmtId="0" fontId="1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9" fillId="35" borderId="0" xfId="0" applyFont="1" applyFill="1" applyAlignment="1">
      <alignment horizontal="center" wrapText="1"/>
    </xf>
    <xf numFmtId="2" fontId="9" fillId="35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49" fontId="1" fillId="37" borderId="0" xfId="0" applyNumberFormat="1" applyFont="1" applyFill="1" applyBorder="1" applyAlignment="1">
      <alignment horizontal="center"/>
    </xf>
    <xf numFmtId="49" fontId="10" fillId="37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46" t="s">
        <v>1</v>
      </c>
      <c r="B3" s="47" t="s">
        <v>2</v>
      </c>
      <c r="C3" s="47"/>
      <c r="D3" s="48" t="s">
        <v>3</v>
      </c>
      <c r="E3" s="49" t="s">
        <v>4</v>
      </c>
      <c r="F3" s="49" t="s">
        <v>5</v>
      </c>
      <c r="G3" s="48" t="s">
        <v>6</v>
      </c>
      <c r="H3" s="48" t="s">
        <v>7</v>
      </c>
      <c r="I3" s="48" t="s">
        <v>8</v>
      </c>
      <c r="J3" s="49" t="s">
        <v>9</v>
      </c>
      <c r="K3" s="49" t="s">
        <v>10</v>
      </c>
      <c r="L3" s="49" t="s">
        <v>11</v>
      </c>
    </row>
    <row r="4" spans="1:12" ht="29.25" customHeight="1">
      <c r="A4" s="46"/>
      <c r="B4" s="4" t="s">
        <v>12</v>
      </c>
      <c r="C4" s="4" t="s">
        <v>13</v>
      </c>
      <c r="D4" s="48"/>
      <c r="E4" s="48"/>
      <c r="F4" s="49"/>
      <c r="G4" s="48"/>
      <c r="H4" s="48"/>
      <c r="I4" s="48"/>
      <c r="J4" s="48"/>
      <c r="K4" s="48"/>
      <c r="L4" s="49"/>
    </row>
    <row r="5" spans="1:12" ht="15.75">
      <c r="A5" s="5"/>
      <c r="B5" s="6" t="s">
        <v>14</v>
      </c>
      <c r="C5" s="7">
        <v>13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50" t="s">
        <v>16</v>
      </c>
      <c r="C6" s="50"/>
      <c r="D6" s="50"/>
      <c r="E6">
        <v>70416.1301</v>
      </c>
      <c r="F6">
        <v>122087.8</v>
      </c>
      <c r="G6">
        <v>923351.572</v>
      </c>
      <c r="H6">
        <v>896841.05</v>
      </c>
      <c r="I6">
        <v>866381.19</v>
      </c>
      <c r="J6">
        <v>153547.66</v>
      </c>
      <c r="K6">
        <v>96926.65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1"/>
  <sheetViews>
    <sheetView zoomScale="80" zoomScaleNormal="80" zoomScalePageLayoutView="0" workbookViewId="0" topLeftCell="A70">
      <selection activeCell="E90" sqref="E90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8">
      <c r="A1" s="51" t="s">
        <v>17</v>
      </c>
      <c r="B1" s="51"/>
      <c r="C1" s="51"/>
      <c r="D1" s="51"/>
      <c r="E1" s="51"/>
    </row>
    <row r="2" spans="1:5" ht="15.75">
      <c r="A2" s="10" t="s">
        <v>1</v>
      </c>
      <c r="B2" s="11" t="s">
        <v>18</v>
      </c>
      <c r="C2" s="11" t="s">
        <v>2</v>
      </c>
      <c r="D2" s="11" t="s">
        <v>19</v>
      </c>
      <c r="E2" s="11" t="s">
        <v>20</v>
      </c>
    </row>
    <row r="3" spans="1:5" ht="28.5">
      <c r="A3" s="12">
        <v>1</v>
      </c>
      <c r="B3" s="13" t="s">
        <v>21</v>
      </c>
      <c r="C3" s="12" t="s">
        <v>22</v>
      </c>
      <c r="D3" s="12" t="s">
        <v>23</v>
      </c>
      <c r="E3" s="12">
        <f>7415</f>
        <v>7415</v>
      </c>
    </row>
    <row r="4" spans="1:5" ht="28.5">
      <c r="A4" s="12">
        <v>2</v>
      </c>
      <c r="B4" s="14" t="s">
        <v>24</v>
      </c>
      <c r="C4" s="12" t="s">
        <v>22</v>
      </c>
      <c r="D4" s="12" t="s">
        <v>25</v>
      </c>
      <c r="E4" s="12">
        <v>1258.84</v>
      </c>
    </row>
    <row r="5" spans="1:5" ht="14.25">
      <c r="A5" s="12">
        <v>3</v>
      </c>
      <c r="B5" s="12"/>
      <c r="C5" s="12"/>
      <c r="D5" s="12"/>
      <c r="E5" s="12"/>
    </row>
    <row r="6" spans="1:5" ht="14.25">
      <c r="A6" s="12">
        <v>4</v>
      </c>
      <c r="B6" s="12"/>
      <c r="C6" s="12"/>
      <c r="D6" s="12"/>
      <c r="E6" s="12"/>
    </row>
    <row r="7" spans="1:5" ht="14.25">
      <c r="A7" s="12">
        <v>5</v>
      </c>
      <c r="B7" s="12"/>
      <c r="C7" s="12"/>
      <c r="D7" s="12"/>
      <c r="E7" s="12"/>
    </row>
    <row r="8" spans="1:5" ht="15">
      <c r="A8" s="15"/>
      <c r="B8" s="15" t="s">
        <v>26</v>
      </c>
      <c r="C8" s="15"/>
      <c r="D8" s="15"/>
      <c r="E8" s="15">
        <f>E3+E4+E5+E6+E7</f>
        <v>8673.84</v>
      </c>
    </row>
    <row r="9" spans="1:5" ht="15">
      <c r="A9" s="16"/>
      <c r="B9" s="16"/>
      <c r="C9" s="16"/>
      <c r="D9" s="16"/>
      <c r="E9" s="16"/>
    </row>
    <row r="10" spans="1:5" ht="18">
      <c r="A10" s="52" t="s">
        <v>27</v>
      </c>
      <c r="B10" s="52"/>
      <c r="C10" s="52"/>
      <c r="D10" s="52"/>
      <c r="E10" s="52"/>
    </row>
    <row r="11" spans="1:5" ht="15.75">
      <c r="A11" s="10" t="s">
        <v>1</v>
      </c>
      <c r="B11" s="11" t="s">
        <v>18</v>
      </c>
      <c r="C11" s="11" t="s">
        <v>2</v>
      </c>
      <c r="D11" s="11" t="s">
        <v>19</v>
      </c>
      <c r="E11" s="11" t="s">
        <v>20</v>
      </c>
    </row>
    <row r="12" spans="1:5" ht="47.25" customHeight="1">
      <c r="A12" s="12">
        <v>1</v>
      </c>
      <c r="B12" s="17" t="s">
        <v>28</v>
      </c>
      <c r="C12" s="12" t="s">
        <v>22</v>
      </c>
      <c r="D12" s="17" t="s">
        <v>29</v>
      </c>
      <c r="E12" s="12">
        <f>5532.8</f>
        <v>5532.8</v>
      </c>
    </row>
    <row r="13" spans="1:5" ht="14.25">
      <c r="A13" s="12">
        <v>2</v>
      </c>
      <c r="B13" s="12"/>
      <c r="C13" s="12"/>
      <c r="D13" s="12"/>
      <c r="E13" s="12"/>
    </row>
    <row r="14" spans="1:5" ht="14.25">
      <c r="A14" s="12">
        <v>3</v>
      </c>
      <c r="B14" s="12"/>
      <c r="C14" s="12"/>
      <c r="D14" s="12"/>
      <c r="E14" s="12"/>
    </row>
    <row r="15" spans="1:5" ht="14.25">
      <c r="A15" s="12">
        <v>4</v>
      </c>
      <c r="B15" s="12"/>
      <c r="C15" s="12"/>
      <c r="D15" s="12"/>
      <c r="E15" s="12"/>
    </row>
    <row r="16" spans="1:5" ht="14.25">
      <c r="A16" s="12">
        <v>5</v>
      </c>
      <c r="B16" s="12"/>
      <c r="C16" s="12"/>
      <c r="D16" s="12"/>
      <c r="E16" s="12"/>
    </row>
    <row r="17" spans="1:5" ht="15">
      <c r="A17" s="15"/>
      <c r="B17" s="15" t="s">
        <v>26</v>
      </c>
      <c r="C17" s="15"/>
      <c r="D17" s="15"/>
      <c r="E17" s="15">
        <f>E12+E13+E14+E15+E16</f>
        <v>5532.8</v>
      </c>
    </row>
    <row r="18" spans="1:5" ht="15">
      <c r="A18" s="16"/>
      <c r="B18" s="16"/>
      <c r="C18" s="16"/>
      <c r="D18" s="16"/>
      <c r="E18" s="16"/>
    </row>
    <row r="19" spans="1:5" ht="18">
      <c r="A19" s="52" t="s">
        <v>30</v>
      </c>
      <c r="B19" s="52"/>
      <c r="C19" s="52"/>
      <c r="D19" s="52"/>
      <c r="E19" s="52"/>
    </row>
    <row r="20" spans="1:5" ht="15.75">
      <c r="A20" s="10" t="s">
        <v>1</v>
      </c>
      <c r="B20" s="11" t="s">
        <v>18</v>
      </c>
      <c r="C20" s="11" t="s">
        <v>2</v>
      </c>
      <c r="D20" s="11" t="s">
        <v>19</v>
      </c>
      <c r="E20" s="11" t="s">
        <v>20</v>
      </c>
    </row>
    <row r="21" spans="1:5" ht="28.5">
      <c r="A21" s="12">
        <v>1</v>
      </c>
      <c r="B21" s="18" t="s">
        <v>31</v>
      </c>
      <c r="C21" s="18" t="s">
        <v>22</v>
      </c>
      <c r="D21" s="18" t="s">
        <v>32</v>
      </c>
      <c r="E21" s="19">
        <f>66378.36</f>
        <v>66378.36</v>
      </c>
    </row>
    <row r="22" spans="1:5" ht="14.25">
      <c r="A22" s="12">
        <v>2</v>
      </c>
      <c r="B22" s="18"/>
      <c r="C22" s="18" t="s">
        <v>22</v>
      </c>
      <c r="D22" s="18"/>
      <c r="E22" s="19"/>
    </row>
    <row r="23" spans="1:5" ht="15">
      <c r="A23" s="20"/>
      <c r="B23" s="20" t="s">
        <v>26</v>
      </c>
      <c r="C23" s="20"/>
      <c r="D23" s="20"/>
      <c r="E23" s="20">
        <f>E21+E22</f>
        <v>66378.36</v>
      </c>
    </row>
    <row r="24" spans="1:5" ht="15">
      <c r="A24" s="16"/>
      <c r="B24" s="16"/>
      <c r="C24" s="16"/>
      <c r="D24" s="16"/>
      <c r="E24" s="16"/>
    </row>
    <row r="25" spans="1:5" ht="18">
      <c r="A25" s="51" t="s">
        <v>33</v>
      </c>
      <c r="B25" s="51"/>
      <c r="C25" s="51"/>
      <c r="D25" s="51"/>
      <c r="E25" s="51"/>
    </row>
    <row r="26" spans="1:5" ht="15.75">
      <c r="A26" s="10" t="s">
        <v>1</v>
      </c>
      <c r="B26" s="11" t="s">
        <v>18</v>
      </c>
      <c r="C26" s="11" t="s">
        <v>2</v>
      </c>
      <c r="D26" s="11" t="s">
        <v>19</v>
      </c>
      <c r="E26" s="11" t="s">
        <v>20</v>
      </c>
    </row>
    <row r="27" spans="1:5" ht="14.25">
      <c r="A27" s="12">
        <v>1</v>
      </c>
      <c r="B27" s="12"/>
      <c r="C27" s="12" t="s">
        <v>22</v>
      </c>
      <c r="D27" s="12"/>
      <c r="E27" s="12"/>
    </row>
    <row r="28" spans="1:5" ht="14.25">
      <c r="A28" s="12">
        <v>2</v>
      </c>
      <c r="B28" s="18"/>
      <c r="C28" s="18" t="s">
        <v>22</v>
      </c>
      <c r="D28" s="18"/>
      <c r="E28" s="19"/>
    </row>
    <row r="29" spans="1:5" ht="15">
      <c r="A29" s="20"/>
      <c r="B29" s="20" t="s">
        <v>26</v>
      </c>
      <c r="C29" s="20"/>
      <c r="D29" s="20"/>
      <c r="E29" s="20">
        <f>E27+E28</f>
        <v>0</v>
      </c>
    </row>
    <row r="30" spans="1:5" s="22" customFormat="1" ht="15">
      <c r="A30" s="21"/>
      <c r="B30" s="21"/>
      <c r="C30" s="21"/>
      <c r="D30" s="21"/>
      <c r="E30" s="21"/>
    </row>
    <row r="31" spans="1:5" ht="18">
      <c r="A31" s="51" t="s">
        <v>34</v>
      </c>
      <c r="B31" s="51"/>
      <c r="C31" s="51"/>
      <c r="D31" s="51"/>
      <c r="E31" s="51"/>
    </row>
    <row r="32" spans="1:5" ht="15.75">
      <c r="A32" s="10" t="s">
        <v>1</v>
      </c>
      <c r="B32" s="11" t="s">
        <v>18</v>
      </c>
      <c r="C32" s="11" t="s">
        <v>2</v>
      </c>
      <c r="D32" s="11" t="s">
        <v>19</v>
      </c>
      <c r="E32" s="11" t="s">
        <v>20</v>
      </c>
    </row>
    <row r="33" spans="1:5" ht="14.25">
      <c r="A33" s="12">
        <v>1</v>
      </c>
      <c r="B33" s="14"/>
      <c r="C33" s="12" t="s">
        <v>22</v>
      </c>
      <c r="D33" s="12"/>
      <c r="E33" s="12"/>
    </row>
    <row r="34" spans="1:5" ht="14.25">
      <c r="A34" s="12">
        <v>2</v>
      </c>
      <c r="B34" s="14"/>
      <c r="C34" s="12" t="s">
        <v>22</v>
      </c>
      <c r="D34" s="12"/>
      <c r="E34" s="12"/>
    </row>
    <row r="35" spans="1:5" ht="15">
      <c r="A35" s="12"/>
      <c r="B35" s="23"/>
      <c r="C35" s="12" t="s">
        <v>22</v>
      </c>
      <c r="D35" s="24"/>
      <c r="E35" s="25"/>
    </row>
    <row r="36" spans="1:5" ht="15">
      <c r="A36" s="20"/>
      <c r="B36" s="20" t="s">
        <v>26</v>
      </c>
      <c r="C36" s="20"/>
      <c r="D36" s="20"/>
      <c r="E36" s="20">
        <f>E33+E34+E35</f>
        <v>0</v>
      </c>
    </row>
    <row r="37" spans="1:5" s="22" customFormat="1" ht="15">
      <c r="A37" s="21"/>
      <c r="B37" s="21"/>
      <c r="C37" s="21"/>
      <c r="D37" s="21"/>
      <c r="E37" s="21"/>
    </row>
    <row r="38" spans="1:5" ht="18">
      <c r="A38" s="53" t="s">
        <v>35</v>
      </c>
      <c r="B38" s="53"/>
      <c r="C38" s="53"/>
      <c r="D38" s="53"/>
      <c r="E38" s="53"/>
    </row>
    <row r="39" spans="1:5" ht="15.75">
      <c r="A39" s="10" t="s">
        <v>1</v>
      </c>
      <c r="B39" s="11" t="s">
        <v>18</v>
      </c>
      <c r="C39" s="11" t="s">
        <v>2</v>
      </c>
      <c r="D39" s="11" t="s">
        <v>19</v>
      </c>
      <c r="E39" s="11" t="s">
        <v>20</v>
      </c>
    </row>
    <row r="40" spans="1:5" ht="28.5">
      <c r="A40" s="12">
        <v>1</v>
      </c>
      <c r="B40" s="26" t="s">
        <v>36</v>
      </c>
      <c r="C40" s="12" t="s">
        <v>22</v>
      </c>
      <c r="D40" s="23"/>
      <c r="E40" s="25">
        <v>9465.7</v>
      </c>
    </row>
    <row r="41" spans="1:5" ht="28.5">
      <c r="A41" s="12">
        <v>2</v>
      </c>
      <c r="B41" s="26" t="s">
        <v>37</v>
      </c>
      <c r="C41" s="18" t="s">
        <v>22</v>
      </c>
      <c r="D41" s="18"/>
      <c r="E41" s="18">
        <v>29557.84</v>
      </c>
    </row>
    <row r="42" spans="1:5" ht="14.25">
      <c r="A42" s="12">
        <v>3</v>
      </c>
      <c r="B42" s="18" t="s">
        <v>38</v>
      </c>
      <c r="C42" s="18" t="s">
        <v>22</v>
      </c>
      <c r="D42" s="18" t="s">
        <v>39</v>
      </c>
      <c r="E42" s="18">
        <v>5453.16</v>
      </c>
    </row>
    <row r="43" spans="1:5" ht="21.75" customHeight="1">
      <c r="A43" s="12">
        <v>4</v>
      </c>
      <c r="B43" s="26"/>
      <c r="C43" s="18" t="s">
        <v>22</v>
      </c>
      <c r="D43" s="18"/>
      <c r="E43" s="25"/>
    </row>
    <row r="44" spans="1:5" ht="14.25">
      <c r="A44" s="12">
        <v>5</v>
      </c>
      <c r="B44" s="18"/>
      <c r="C44" s="18"/>
      <c r="D44" s="18"/>
      <c r="E44" s="18"/>
    </row>
    <row r="45" spans="1:5" ht="15">
      <c r="A45" s="20"/>
      <c r="B45" s="20" t="s">
        <v>26</v>
      </c>
      <c r="C45" s="20"/>
      <c r="D45" s="20"/>
      <c r="E45" s="20">
        <f>E40+E41+E42+E43+E44</f>
        <v>44476.7</v>
      </c>
    </row>
    <row r="47" spans="1:5" ht="18">
      <c r="A47" s="53" t="s">
        <v>40</v>
      </c>
      <c r="B47" s="53"/>
      <c r="C47" s="53"/>
      <c r="D47" s="53"/>
      <c r="E47" s="53"/>
    </row>
    <row r="48" spans="1:5" ht="15.75">
      <c r="A48" s="10" t="s">
        <v>1</v>
      </c>
      <c r="B48" s="11" t="s">
        <v>18</v>
      </c>
      <c r="C48" s="11" t="s">
        <v>2</v>
      </c>
      <c r="D48" s="11" t="s">
        <v>19</v>
      </c>
      <c r="E48" s="11" t="s">
        <v>20</v>
      </c>
    </row>
    <row r="49" spans="1:5" ht="15">
      <c r="A49" s="12">
        <v>1</v>
      </c>
      <c r="B49" s="23"/>
      <c r="C49" s="18"/>
      <c r="D49" s="14"/>
      <c r="E49" s="14"/>
    </row>
    <row r="50" spans="1:5" ht="30">
      <c r="A50" s="12">
        <v>2</v>
      </c>
      <c r="B50" s="23" t="s">
        <v>41</v>
      </c>
      <c r="C50" s="23" t="s">
        <v>22</v>
      </c>
      <c r="D50" s="23" t="s">
        <v>42</v>
      </c>
      <c r="E50" s="25">
        <f>3057.6</f>
        <v>3057.6</v>
      </c>
    </row>
    <row r="51" spans="1:5" ht="30">
      <c r="A51" s="12">
        <v>3</v>
      </c>
      <c r="B51" s="23" t="s">
        <v>41</v>
      </c>
      <c r="C51" s="23" t="s">
        <v>22</v>
      </c>
      <c r="D51" s="23" t="s">
        <v>43</v>
      </c>
      <c r="E51" s="25">
        <f>2475.2</f>
        <v>2475.2</v>
      </c>
    </row>
    <row r="52" spans="1:5" ht="30">
      <c r="A52" s="12">
        <v>4</v>
      </c>
      <c r="B52" s="23" t="s">
        <v>41</v>
      </c>
      <c r="C52" s="23" t="s">
        <v>22</v>
      </c>
      <c r="D52" s="23" t="s">
        <v>44</v>
      </c>
      <c r="E52" s="25">
        <f>3057.6</f>
        <v>3057.6</v>
      </c>
    </row>
    <row r="53" spans="1:5" ht="15">
      <c r="A53" s="12">
        <v>5</v>
      </c>
      <c r="B53" s="23"/>
      <c r="C53" s="23" t="s">
        <v>22</v>
      </c>
      <c r="D53" s="23"/>
      <c r="E53" s="25"/>
    </row>
    <row r="54" spans="1:5" ht="15">
      <c r="A54" s="20"/>
      <c r="B54" s="20" t="s">
        <v>26</v>
      </c>
      <c r="C54" s="20"/>
      <c r="D54" s="20"/>
      <c r="E54" s="20">
        <f>E49+E53+E50+E51+E52</f>
        <v>8590.4</v>
      </c>
    </row>
    <row r="56" spans="1:5" ht="18">
      <c r="A56" s="54" t="s">
        <v>45</v>
      </c>
      <c r="B56" s="54"/>
      <c r="C56" s="54"/>
      <c r="D56" s="54"/>
      <c r="E56" s="54"/>
    </row>
    <row r="57" spans="1:5" ht="15.75">
      <c r="A57" s="10" t="s">
        <v>1</v>
      </c>
      <c r="B57" s="11" t="s">
        <v>18</v>
      </c>
      <c r="C57" s="11" t="s">
        <v>2</v>
      </c>
      <c r="D57" s="11" t="s">
        <v>19</v>
      </c>
      <c r="E57" s="11" t="s">
        <v>20</v>
      </c>
    </row>
    <row r="58" spans="1:5" ht="15">
      <c r="A58" s="12">
        <v>1</v>
      </c>
      <c r="B58" s="14" t="s">
        <v>46</v>
      </c>
      <c r="C58" s="12" t="s">
        <v>22</v>
      </c>
      <c r="D58" s="23"/>
      <c r="E58" s="25">
        <v>2906.83</v>
      </c>
    </row>
    <row r="59" spans="1:5" ht="14.25">
      <c r="A59" s="12">
        <v>2</v>
      </c>
      <c r="B59" s="13"/>
      <c r="C59" s="12"/>
      <c r="D59" s="12"/>
      <c r="E59" s="12"/>
    </row>
    <row r="60" spans="1:5" ht="15">
      <c r="A60" s="20"/>
      <c r="B60" s="20" t="s">
        <v>26</v>
      </c>
      <c r="C60" s="20"/>
      <c r="D60" s="20"/>
      <c r="E60" s="20">
        <f>E58+E59</f>
        <v>2906.83</v>
      </c>
    </row>
    <row r="62" spans="1:5" ht="18">
      <c r="A62" s="54" t="s">
        <v>47</v>
      </c>
      <c r="B62" s="54"/>
      <c r="C62" s="54"/>
      <c r="D62" s="54"/>
      <c r="E62" s="54"/>
    </row>
    <row r="63" spans="1:5" ht="15.75">
      <c r="A63" s="10" t="s">
        <v>1</v>
      </c>
      <c r="B63" s="11" t="s">
        <v>18</v>
      </c>
      <c r="C63" s="11" t="s">
        <v>2</v>
      </c>
      <c r="D63" s="11" t="s">
        <v>19</v>
      </c>
      <c r="E63" s="11" t="s">
        <v>20</v>
      </c>
    </row>
    <row r="64" spans="1:5" ht="14.25">
      <c r="A64" s="12">
        <v>1</v>
      </c>
      <c r="B64" s="13"/>
      <c r="C64" s="12"/>
      <c r="D64" s="12"/>
      <c r="E64" s="12"/>
    </row>
    <row r="65" spans="1:5" ht="14.25">
      <c r="A65" s="12">
        <v>2</v>
      </c>
      <c r="B65" s="12"/>
      <c r="C65" s="12"/>
      <c r="D65" s="12"/>
      <c r="E65" s="12"/>
    </row>
    <row r="66" spans="1:5" ht="15">
      <c r="A66" s="20"/>
      <c r="B66" s="20" t="s">
        <v>26</v>
      </c>
      <c r="C66" s="20"/>
      <c r="D66" s="20"/>
      <c r="E66" s="20">
        <f>E64+E65</f>
        <v>0</v>
      </c>
    </row>
    <row r="68" spans="1:5" ht="18">
      <c r="A68" s="54" t="s">
        <v>48</v>
      </c>
      <c r="B68" s="54"/>
      <c r="C68" s="54"/>
      <c r="D68" s="54"/>
      <c r="E68" s="54"/>
    </row>
    <row r="69" spans="1:5" ht="15.75">
      <c r="A69" s="10" t="s">
        <v>1</v>
      </c>
      <c r="B69" s="11" t="s">
        <v>18</v>
      </c>
      <c r="C69" s="11" t="s">
        <v>2</v>
      </c>
      <c r="D69" s="11" t="s">
        <v>19</v>
      </c>
      <c r="E69" s="11" t="s">
        <v>20</v>
      </c>
    </row>
    <row r="70" spans="1:5" ht="15">
      <c r="A70" s="12">
        <v>1</v>
      </c>
      <c r="B70" s="23"/>
      <c r="C70" s="18" t="s">
        <v>49</v>
      </c>
      <c r="D70" s="14"/>
      <c r="E70" s="14"/>
    </row>
    <row r="71" spans="1:5" ht="14.25">
      <c r="A71" s="12">
        <v>2</v>
      </c>
      <c r="B71" s="14" t="s">
        <v>50</v>
      </c>
      <c r="C71" s="12" t="s">
        <v>22</v>
      </c>
      <c r="D71" s="12"/>
      <c r="E71" s="12">
        <v>3063.45</v>
      </c>
    </row>
    <row r="72" spans="1:5" ht="28.5">
      <c r="A72" s="12">
        <v>3</v>
      </c>
      <c r="B72" s="14" t="s">
        <v>51</v>
      </c>
      <c r="C72" s="12" t="s">
        <v>22</v>
      </c>
      <c r="D72" s="12" t="s">
        <v>52</v>
      </c>
      <c r="E72" s="12">
        <v>1820</v>
      </c>
    </row>
    <row r="73" spans="1:5" ht="14.25">
      <c r="A73" s="12"/>
      <c r="B73" s="14"/>
      <c r="C73" s="12"/>
      <c r="D73" s="12"/>
      <c r="E73" s="12"/>
    </row>
    <row r="74" spans="1:5" ht="14.25">
      <c r="A74" s="12"/>
      <c r="B74" s="12"/>
      <c r="C74" s="12"/>
      <c r="D74" s="12"/>
      <c r="E74" s="12"/>
    </row>
    <row r="75" spans="1:5" ht="15">
      <c r="A75" s="20"/>
      <c r="B75" s="20" t="s">
        <v>26</v>
      </c>
      <c r="C75" s="20"/>
      <c r="D75" s="20"/>
      <c r="E75" s="20">
        <f>E70+E74+E71+E72+E73</f>
        <v>4883.45</v>
      </c>
    </row>
    <row r="77" spans="1:5" ht="18">
      <c r="A77" s="54" t="s">
        <v>53</v>
      </c>
      <c r="B77" s="54"/>
      <c r="C77" s="54"/>
      <c r="D77" s="54"/>
      <c r="E77" s="54"/>
    </row>
    <row r="78" spans="1:5" ht="15.75">
      <c r="A78" s="10" t="s">
        <v>1</v>
      </c>
      <c r="B78" s="11" t="s">
        <v>18</v>
      </c>
      <c r="C78" s="11" t="s">
        <v>2</v>
      </c>
      <c r="D78" s="11" t="s">
        <v>19</v>
      </c>
      <c r="E78" s="11" t="s">
        <v>20</v>
      </c>
    </row>
    <row r="79" spans="1:5" ht="14.25">
      <c r="A79" s="12">
        <v>1</v>
      </c>
      <c r="B79" s="13"/>
      <c r="C79" s="12"/>
      <c r="D79" s="12"/>
      <c r="E79" s="12"/>
    </row>
    <row r="80" spans="1:5" ht="14.25">
      <c r="A80" s="12">
        <v>2</v>
      </c>
      <c r="B80" s="12"/>
      <c r="C80" s="12"/>
      <c r="D80" s="12"/>
      <c r="E80" s="12"/>
    </row>
    <row r="81" spans="1:5" ht="15">
      <c r="A81" s="20"/>
      <c r="B81" s="20" t="s">
        <v>26</v>
      </c>
      <c r="C81" s="20"/>
      <c r="D81" s="20"/>
      <c r="E81" s="20">
        <f>E79+E80</f>
        <v>0</v>
      </c>
    </row>
    <row r="83" spans="1:5" ht="18">
      <c r="A83" s="54" t="s">
        <v>54</v>
      </c>
      <c r="B83" s="54"/>
      <c r="C83" s="54"/>
      <c r="D83" s="54"/>
      <c r="E83" s="54"/>
    </row>
    <row r="84" spans="1:5" ht="15.75">
      <c r="A84" s="10" t="s">
        <v>1</v>
      </c>
      <c r="B84" s="11" t="s">
        <v>18</v>
      </c>
      <c r="C84" s="11" t="s">
        <v>2</v>
      </c>
      <c r="D84" s="11" t="s">
        <v>19</v>
      </c>
      <c r="E84" s="11" t="s">
        <v>20</v>
      </c>
    </row>
    <row r="85" spans="1:5" ht="45">
      <c r="A85" s="12">
        <v>1</v>
      </c>
      <c r="B85" s="23" t="s">
        <v>55</v>
      </c>
      <c r="C85" s="12" t="s">
        <v>22</v>
      </c>
      <c r="D85" s="12"/>
      <c r="E85" s="12">
        <v>92656.35</v>
      </c>
    </row>
    <row r="86" spans="1:5" ht="28.5">
      <c r="A86" s="12">
        <v>2</v>
      </c>
      <c r="B86" s="12" t="s">
        <v>56</v>
      </c>
      <c r="C86" s="12" t="s">
        <v>49</v>
      </c>
      <c r="D86" s="14" t="s">
        <v>57</v>
      </c>
      <c r="E86" s="12">
        <v>1877.17</v>
      </c>
    </row>
    <row r="87" spans="1:5" ht="14.25">
      <c r="A87" s="12">
        <v>3</v>
      </c>
      <c r="B87" s="12" t="s">
        <v>58</v>
      </c>
      <c r="C87" s="12" t="s">
        <v>22</v>
      </c>
      <c r="D87" s="14" t="s">
        <v>59</v>
      </c>
      <c r="E87" s="12">
        <v>70075.76</v>
      </c>
    </row>
    <row r="88" spans="1:5" ht="14.25">
      <c r="A88" s="12">
        <v>4</v>
      </c>
      <c r="B88" s="12" t="s">
        <v>60</v>
      </c>
      <c r="C88" s="12" t="s">
        <v>22</v>
      </c>
      <c r="D88" s="14" t="s">
        <v>61</v>
      </c>
      <c r="E88" s="12">
        <v>2016.33</v>
      </c>
    </row>
    <row r="89" spans="1:5" ht="15">
      <c r="A89" s="20"/>
      <c r="B89" s="20" t="s">
        <v>26</v>
      </c>
      <c r="C89" s="20"/>
      <c r="D89" s="20"/>
      <c r="E89" s="20">
        <f>SUM(E85:E88)</f>
        <v>166625.61</v>
      </c>
    </row>
    <row r="91" spans="1:5" ht="15">
      <c r="A91" s="27"/>
      <c r="B91" s="27" t="s">
        <v>62</v>
      </c>
      <c r="C91" s="27"/>
      <c r="D91" s="27"/>
      <c r="E91" s="27">
        <f>E8+E17+E23+E29+E36+E45+E54+E60+E66+E75+E89</f>
        <v>308067.99</v>
      </c>
    </row>
  </sheetData>
  <sheetProtection selectLockedCells="1" selectUnlockedCells="1"/>
  <mergeCells count="12">
    <mergeCell ref="A47:E47"/>
    <mergeCell ref="A56:E56"/>
    <mergeCell ref="A62:E62"/>
    <mergeCell ref="A68:E68"/>
    <mergeCell ref="A77:E77"/>
    <mergeCell ref="A83:E83"/>
    <mergeCell ref="A1:E1"/>
    <mergeCell ref="A10:E10"/>
    <mergeCell ref="A19:E19"/>
    <mergeCell ref="A25:E25"/>
    <mergeCell ref="A31:E31"/>
    <mergeCell ref="A38:E38"/>
  </mergeCells>
  <printOptions/>
  <pageMargins left="0.19652777777777777" right="0.11805555555555555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15"/>
  <sheetViews>
    <sheetView zoomScale="80" zoomScaleNormal="80" zoomScalePageLayoutView="0" workbookViewId="0" topLeftCell="A85">
      <selection activeCell="G105" sqref="G105"/>
    </sheetView>
  </sheetViews>
  <sheetFormatPr defaultColWidth="11.57421875" defaultRowHeight="12.75"/>
  <cols>
    <col min="1" max="1" width="8.7109375" style="0" customWidth="1"/>
    <col min="2" max="2" width="37.57421875" style="28" customWidth="1"/>
    <col min="3" max="3" width="23.57421875" style="0" customWidth="1"/>
    <col min="4" max="4" width="36.421875" style="28" customWidth="1"/>
    <col min="5" max="5" width="20.00390625" style="0" customWidth="1"/>
  </cols>
  <sheetData>
    <row r="1" spans="1:5" ht="18">
      <c r="A1" s="54" t="s">
        <v>63</v>
      </c>
      <c r="B1" s="54"/>
      <c r="C1" s="54"/>
      <c r="D1" s="54"/>
      <c r="E1" s="54"/>
    </row>
    <row r="2" spans="1:5" ht="15.75">
      <c r="A2" s="10" t="s">
        <v>1</v>
      </c>
      <c r="B2" s="29" t="s">
        <v>18</v>
      </c>
      <c r="C2" s="11" t="s">
        <v>2</v>
      </c>
      <c r="D2" s="29" t="s">
        <v>19</v>
      </c>
      <c r="E2" s="11" t="s">
        <v>20</v>
      </c>
    </row>
    <row r="3" spans="1:5" ht="28.5">
      <c r="A3" s="12">
        <v>1</v>
      </c>
      <c r="B3" s="17" t="s">
        <v>64</v>
      </c>
      <c r="C3" s="12" t="s">
        <v>22</v>
      </c>
      <c r="D3" s="17" t="s">
        <v>65</v>
      </c>
      <c r="E3" s="12">
        <f>1394.8</f>
        <v>1394.8</v>
      </c>
    </row>
    <row r="4" spans="1:5" ht="28.5">
      <c r="A4" s="12">
        <v>2</v>
      </c>
      <c r="B4" s="30" t="s">
        <v>66</v>
      </c>
      <c r="C4" s="12" t="s">
        <v>22</v>
      </c>
      <c r="D4" s="14"/>
      <c r="E4" s="12">
        <f>174.35</f>
        <v>174.35</v>
      </c>
    </row>
    <row r="5" spans="1:5" ht="14.25">
      <c r="A5" s="12">
        <v>3</v>
      </c>
      <c r="B5" s="17"/>
      <c r="C5" s="12" t="s">
        <v>22</v>
      </c>
      <c r="D5" s="14"/>
      <c r="E5" s="12"/>
    </row>
    <row r="6" spans="1:5" ht="14.25">
      <c r="A6" s="12">
        <v>4</v>
      </c>
      <c r="B6" s="17"/>
      <c r="C6" s="12" t="s">
        <v>22</v>
      </c>
      <c r="D6" s="14"/>
      <c r="E6" s="12"/>
    </row>
    <row r="7" spans="1:5" ht="14.25">
      <c r="A7" s="12">
        <v>5</v>
      </c>
      <c r="B7" s="17"/>
      <c r="C7" s="12" t="s">
        <v>22</v>
      </c>
      <c r="D7" s="14"/>
      <c r="E7" s="12"/>
    </row>
    <row r="8" spans="1:5" ht="15">
      <c r="A8" s="20"/>
      <c r="B8" s="31" t="s">
        <v>26</v>
      </c>
      <c r="C8" s="20"/>
      <c r="D8" s="31"/>
      <c r="E8" s="20">
        <f>E3+E4+E5+E6+E7</f>
        <v>1569.1499999999999</v>
      </c>
    </row>
    <row r="9" spans="1:5" ht="12.75">
      <c r="A9" s="9"/>
      <c r="B9" s="32"/>
      <c r="C9" s="9"/>
      <c r="D9" s="32"/>
      <c r="E9" s="9"/>
    </row>
    <row r="10" spans="1:5" ht="24" customHeight="1">
      <c r="A10" s="33"/>
      <c r="B10" s="55" t="s">
        <v>67</v>
      </c>
      <c r="C10" s="55"/>
      <c r="D10" s="55"/>
      <c r="E10" s="55"/>
    </row>
    <row r="11" spans="1:5" ht="15.75">
      <c r="A11" s="10" t="s">
        <v>1</v>
      </c>
      <c r="B11" s="29" t="s">
        <v>18</v>
      </c>
      <c r="C11" s="11" t="s">
        <v>2</v>
      </c>
      <c r="D11" s="29" t="s">
        <v>19</v>
      </c>
      <c r="E11" s="11" t="s">
        <v>20</v>
      </c>
    </row>
    <row r="12" spans="1:5" ht="28.5">
      <c r="A12" s="12">
        <v>1</v>
      </c>
      <c r="B12" s="17" t="s">
        <v>66</v>
      </c>
      <c r="C12" s="12" t="s">
        <v>22</v>
      </c>
      <c r="D12" s="14"/>
      <c r="E12" s="12">
        <f>174.35</f>
        <v>174.35</v>
      </c>
    </row>
    <row r="13" spans="1:5" ht="28.5">
      <c r="A13" s="12">
        <v>2</v>
      </c>
      <c r="B13" s="17" t="s">
        <v>64</v>
      </c>
      <c r="C13" s="12" t="s">
        <v>22</v>
      </c>
      <c r="D13" s="14" t="s">
        <v>65</v>
      </c>
      <c r="E13" s="12">
        <f>1394.8</f>
        <v>1394.8</v>
      </c>
    </row>
    <row r="14" spans="1:5" ht="28.5">
      <c r="A14" s="12">
        <v>3</v>
      </c>
      <c r="B14" s="18" t="s">
        <v>68</v>
      </c>
      <c r="C14" s="12" t="s">
        <v>22</v>
      </c>
      <c r="D14" s="14"/>
      <c r="E14" s="12">
        <f>14708.66</f>
        <v>14708.66</v>
      </c>
    </row>
    <row r="15" spans="1:5" ht="42.75">
      <c r="A15" s="12"/>
      <c r="B15" s="18" t="s">
        <v>69</v>
      </c>
      <c r="C15" s="12" t="s">
        <v>22</v>
      </c>
      <c r="D15" s="14" t="s">
        <v>70</v>
      </c>
      <c r="E15" s="12">
        <f>266.8</f>
        <v>266.8</v>
      </c>
    </row>
    <row r="16" spans="1:5" ht="14.25">
      <c r="A16" s="12">
        <v>4</v>
      </c>
      <c r="B16" s="14" t="s">
        <v>71</v>
      </c>
      <c r="C16" s="12" t="s">
        <v>22</v>
      </c>
      <c r="D16" s="14" t="s">
        <v>72</v>
      </c>
      <c r="E16" s="12">
        <f>3360.57</f>
        <v>3360.57</v>
      </c>
    </row>
    <row r="17" spans="1:5" ht="15">
      <c r="A17" s="20"/>
      <c r="B17" s="31" t="s">
        <v>26</v>
      </c>
      <c r="C17" s="20"/>
      <c r="D17" s="31"/>
      <c r="E17" s="20">
        <f>E12+E13+E14+E15+E16</f>
        <v>19905.18</v>
      </c>
    </row>
    <row r="18" spans="1:5" ht="12.75">
      <c r="A18" s="9"/>
      <c r="B18" s="32"/>
      <c r="C18" s="9"/>
      <c r="D18" s="32"/>
      <c r="E18" s="9"/>
    </row>
    <row r="19" spans="1:5" ht="18">
      <c r="A19" s="52" t="s">
        <v>73</v>
      </c>
      <c r="B19" s="52"/>
      <c r="C19" s="52"/>
      <c r="D19" s="52"/>
      <c r="E19" s="52"/>
    </row>
    <row r="20" spans="1:5" ht="15.75">
      <c r="A20" s="10" t="s">
        <v>1</v>
      </c>
      <c r="B20" s="29" t="s">
        <v>18</v>
      </c>
      <c r="C20" s="11" t="s">
        <v>2</v>
      </c>
      <c r="D20" s="29" t="s">
        <v>19</v>
      </c>
      <c r="E20" s="11" t="s">
        <v>20</v>
      </c>
    </row>
    <row r="21" spans="1:5" ht="28.5">
      <c r="A21" s="34">
        <v>1</v>
      </c>
      <c r="B21" s="17" t="s">
        <v>64</v>
      </c>
      <c r="C21" s="12" t="s">
        <v>22</v>
      </c>
      <c r="D21" s="14" t="s">
        <v>65</v>
      </c>
      <c r="E21" s="12">
        <v>1394.8</v>
      </c>
    </row>
    <row r="22" spans="1:5" ht="19.5" customHeight="1">
      <c r="A22" s="34">
        <v>2</v>
      </c>
      <c r="B22" s="17" t="s">
        <v>66</v>
      </c>
      <c r="C22" s="18" t="s">
        <v>22</v>
      </c>
      <c r="D22" s="18"/>
      <c r="E22" s="19">
        <v>174.35</v>
      </c>
    </row>
    <row r="23" spans="1:5" ht="14.25">
      <c r="A23" s="34">
        <v>3</v>
      </c>
      <c r="B23" s="17"/>
      <c r="C23" s="12" t="s">
        <v>22</v>
      </c>
      <c r="D23" s="14"/>
      <c r="E23" s="12"/>
    </row>
    <row r="24" spans="1:5" ht="15">
      <c r="A24" s="20"/>
      <c r="B24" s="31" t="s">
        <v>26</v>
      </c>
      <c r="C24" s="20"/>
      <c r="D24" s="31"/>
      <c r="E24" s="20">
        <f>E22+E21</f>
        <v>1569.1499999999999</v>
      </c>
    </row>
    <row r="25" spans="1:5" ht="18">
      <c r="A25" s="52" t="s">
        <v>74</v>
      </c>
      <c r="B25" s="52"/>
      <c r="C25" s="52"/>
      <c r="D25" s="52"/>
      <c r="E25" s="52"/>
    </row>
    <row r="26" spans="1:5" ht="15.75">
      <c r="A26" s="10" t="s">
        <v>1</v>
      </c>
      <c r="B26" s="29" t="s">
        <v>18</v>
      </c>
      <c r="C26" s="11" t="s">
        <v>2</v>
      </c>
      <c r="D26" s="29" t="s">
        <v>19</v>
      </c>
      <c r="E26" s="11" t="s">
        <v>20</v>
      </c>
    </row>
    <row r="27" spans="1:5" ht="28.5">
      <c r="A27" s="12">
        <v>1</v>
      </c>
      <c r="B27" s="17" t="s">
        <v>64</v>
      </c>
      <c r="C27" s="12" t="s">
        <v>22</v>
      </c>
      <c r="D27" s="14" t="s">
        <v>65</v>
      </c>
      <c r="E27" s="12">
        <v>1394.8</v>
      </c>
    </row>
    <row r="28" spans="1:5" ht="21.75" customHeight="1">
      <c r="A28" s="12">
        <v>2</v>
      </c>
      <c r="B28" s="17" t="s">
        <v>66</v>
      </c>
      <c r="C28" s="12" t="s">
        <v>22</v>
      </c>
      <c r="D28" s="14"/>
      <c r="E28" s="19">
        <v>174.35</v>
      </c>
    </row>
    <row r="29" spans="1:5" ht="28.5">
      <c r="A29" s="12">
        <v>3</v>
      </c>
      <c r="B29" s="18" t="s">
        <v>75</v>
      </c>
      <c r="C29" s="18" t="s">
        <v>22</v>
      </c>
      <c r="D29" s="18"/>
      <c r="E29" s="19">
        <v>1267.89</v>
      </c>
    </row>
    <row r="30" spans="1:5" ht="28.5">
      <c r="A30" s="12">
        <v>4</v>
      </c>
      <c r="B30" s="18" t="s">
        <v>76</v>
      </c>
      <c r="C30" s="18" t="s">
        <v>22</v>
      </c>
      <c r="D30" s="18" t="s">
        <v>77</v>
      </c>
      <c r="E30" s="19">
        <v>2359.2</v>
      </c>
    </row>
    <row r="31" spans="1:5" ht="28.5">
      <c r="A31" s="12">
        <v>5</v>
      </c>
      <c r="B31" s="18" t="s">
        <v>78</v>
      </c>
      <c r="C31" s="18" t="s">
        <v>22</v>
      </c>
      <c r="D31" s="18"/>
      <c r="E31" s="19">
        <v>725.51</v>
      </c>
    </row>
    <row r="32" spans="1:5" ht="15">
      <c r="A32" s="20"/>
      <c r="B32" s="31" t="s">
        <v>26</v>
      </c>
      <c r="C32" s="20"/>
      <c r="D32" s="31"/>
      <c r="E32" s="20">
        <f>E28+E31+E29+E30+E27</f>
        <v>5921.75</v>
      </c>
    </row>
    <row r="34" spans="1:5" ht="18">
      <c r="A34" s="52" t="s">
        <v>79</v>
      </c>
      <c r="B34" s="52"/>
      <c r="C34" s="52"/>
      <c r="D34" s="52"/>
      <c r="E34" s="52"/>
    </row>
    <row r="35" spans="1:5" ht="15.75">
      <c r="A35" s="10" t="s">
        <v>1</v>
      </c>
      <c r="B35" s="29" t="s">
        <v>18</v>
      </c>
      <c r="C35" s="11" t="s">
        <v>2</v>
      </c>
      <c r="D35" s="29" t="s">
        <v>19</v>
      </c>
      <c r="E35" s="11" t="s">
        <v>20</v>
      </c>
    </row>
    <row r="36" spans="1:5" ht="28.5">
      <c r="A36" s="34">
        <v>1</v>
      </c>
      <c r="B36" s="17" t="s">
        <v>64</v>
      </c>
      <c r="C36" s="12" t="s">
        <v>22</v>
      </c>
      <c r="D36" s="14" t="s">
        <v>65</v>
      </c>
      <c r="E36" s="12">
        <v>1394.8</v>
      </c>
    </row>
    <row r="37" spans="1:5" ht="21" customHeight="1">
      <c r="A37" s="34">
        <v>2</v>
      </c>
      <c r="B37" s="17" t="s">
        <v>66</v>
      </c>
      <c r="C37" s="18" t="s">
        <v>22</v>
      </c>
      <c r="D37" s="18"/>
      <c r="E37" s="19">
        <v>174.35</v>
      </c>
    </row>
    <row r="38" spans="1:5" ht="28.5">
      <c r="A38" s="34">
        <v>3</v>
      </c>
      <c r="B38" s="14" t="s">
        <v>80</v>
      </c>
      <c r="C38" s="18" t="s">
        <v>22</v>
      </c>
      <c r="D38" s="18"/>
      <c r="E38" s="19">
        <v>3360</v>
      </c>
    </row>
    <row r="39" spans="1:5" ht="14.25">
      <c r="A39" s="34">
        <v>4</v>
      </c>
      <c r="B39" s="18" t="s">
        <v>81</v>
      </c>
      <c r="C39" s="18" t="s">
        <v>22</v>
      </c>
      <c r="D39" s="18"/>
      <c r="E39" s="19">
        <v>917.72</v>
      </c>
    </row>
    <row r="40" spans="1:5" ht="14.25">
      <c r="A40" s="34">
        <v>5</v>
      </c>
      <c r="B40" s="18"/>
      <c r="C40" s="18" t="s">
        <v>22</v>
      </c>
      <c r="D40" s="18"/>
      <c r="E40" s="19"/>
    </row>
    <row r="41" spans="1:5" ht="15">
      <c r="A41" s="20"/>
      <c r="B41" s="31" t="s">
        <v>26</v>
      </c>
      <c r="C41" s="20"/>
      <c r="D41" s="31"/>
      <c r="E41" s="20">
        <f>E37+E40+E38+E39+E36</f>
        <v>5846.87</v>
      </c>
    </row>
    <row r="43" spans="1:5" ht="18">
      <c r="A43" s="53" t="s">
        <v>82</v>
      </c>
      <c r="B43" s="53"/>
      <c r="C43" s="53"/>
      <c r="D43" s="53"/>
      <c r="E43" s="53"/>
    </row>
    <row r="44" spans="1:5" ht="15.75">
      <c r="A44" s="10" t="s">
        <v>1</v>
      </c>
      <c r="B44" s="29" t="s">
        <v>18</v>
      </c>
      <c r="C44" s="11" t="s">
        <v>2</v>
      </c>
      <c r="D44" s="29" t="s">
        <v>19</v>
      </c>
      <c r="E44" s="11" t="s">
        <v>20</v>
      </c>
    </row>
    <row r="45" spans="1:5" ht="28.5">
      <c r="A45" s="35">
        <v>1</v>
      </c>
      <c r="B45" s="17" t="s">
        <v>64</v>
      </c>
      <c r="C45" s="12" t="s">
        <v>22</v>
      </c>
      <c r="D45" s="14" t="s">
        <v>65</v>
      </c>
      <c r="E45" s="12">
        <v>1394.8</v>
      </c>
    </row>
    <row r="46" spans="1:5" ht="21" customHeight="1">
      <c r="A46" s="35">
        <v>2</v>
      </c>
      <c r="B46" s="17" t="s">
        <v>66</v>
      </c>
      <c r="C46" s="12" t="s">
        <v>22</v>
      </c>
      <c r="D46" s="23"/>
      <c r="E46" s="19">
        <v>174.35</v>
      </c>
    </row>
    <row r="47" spans="1:5" ht="28.5">
      <c r="A47" s="35">
        <v>3</v>
      </c>
      <c r="B47" s="14" t="s">
        <v>83</v>
      </c>
      <c r="C47" s="18" t="s">
        <v>22</v>
      </c>
      <c r="D47" s="18" t="s">
        <v>84</v>
      </c>
      <c r="E47" s="19">
        <v>876.39</v>
      </c>
    </row>
    <row r="48" spans="1:5" ht="28.5">
      <c r="A48" s="35">
        <v>4</v>
      </c>
      <c r="B48" s="18" t="s">
        <v>85</v>
      </c>
      <c r="C48" s="18" t="s">
        <v>22</v>
      </c>
      <c r="D48" s="18" t="s">
        <v>86</v>
      </c>
      <c r="E48" s="18">
        <f>1839.57</f>
        <v>1839.57</v>
      </c>
    </row>
    <row r="49" spans="1:5" ht="56.25" customHeight="1">
      <c r="A49" s="35">
        <v>5</v>
      </c>
      <c r="B49" s="26" t="s">
        <v>87</v>
      </c>
      <c r="C49" s="18" t="s">
        <v>22</v>
      </c>
      <c r="D49" s="18"/>
      <c r="E49" s="25">
        <v>6759.56</v>
      </c>
    </row>
    <row r="50" spans="1:5" ht="15">
      <c r="A50" s="35"/>
      <c r="B50" s="14"/>
      <c r="C50" s="12"/>
      <c r="D50" s="18"/>
      <c r="E50" s="19"/>
    </row>
    <row r="51" spans="1:5" ht="15">
      <c r="A51" s="35"/>
      <c r="B51" s="23"/>
      <c r="C51" s="18"/>
      <c r="D51" s="23"/>
      <c r="E51" s="25"/>
    </row>
    <row r="52" spans="1:5" ht="15">
      <c r="A52" s="20"/>
      <c r="B52" s="31" t="s">
        <v>26</v>
      </c>
      <c r="C52" s="20"/>
      <c r="D52" s="31"/>
      <c r="E52" s="20">
        <f>E46+E51+E47+E48+E45+E49+E50</f>
        <v>11044.67</v>
      </c>
    </row>
    <row r="54" spans="1:5" ht="18">
      <c r="A54" s="53" t="s">
        <v>88</v>
      </c>
      <c r="B54" s="53"/>
      <c r="C54" s="53"/>
      <c r="D54" s="53"/>
      <c r="E54" s="53"/>
    </row>
    <row r="55" spans="1:5" ht="15.75">
      <c r="A55" s="10" t="s">
        <v>1</v>
      </c>
      <c r="B55" s="29" t="s">
        <v>18</v>
      </c>
      <c r="C55" s="11" t="s">
        <v>2</v>
      </c>
      <c r="D55" s="29" t="s">
        <v>19</v>
      </c>
      <c r="E55" s="11" t="s">
        <v>20</v>
      </c>
    </row>
    <row r="56" spans="1:5" ht="55.5" customHeight="1">
      <c r="A56" s="35">
        <v>1</v>
      </c>
      <c r="B56" s="14" t="s">
        <v>89</v>
      </c>
      <c r="C56" s="18" t="s">
        <v>22</v>
      </c>
      <c r="D56" s="18"/>
      <c r="E56" s="36">
        <f>2032.83</f>
        <v>2032.83</v>
      </c>
    </row>
    <row r="57" spans="1:5" ht="30">
      <c r="A57" s="35">
        <v>2</v>
      </c>
      <c r="B57" s="23" t="s">
        <v>90</v>
      </c>
      <c r="C57" s="23" t="s">
        <v>22</v>
      </c>
      <c r="D57" s="23" t="s">
        <v>91</v>
      </c>
      <c r="E57" s="37">
        <f>336.14</f>
        <v>336.14</v>
      </c>
    </row>
    <row r="58" spans="1:5" ht="15">
      <c r="A58" s="35">
        <v>3</v>
      </c>
      <c r="B58" s="14" t="s">
        <v>90</v>
      </c>
      <c r="C58" s="12" t="s">
        <v>22</v>
      </c>
      <c r="D58" s="14" t="s">
        <v>92</v>
      </c>
      <c r="E58" s="12">
        <f>336.14</f>
        <v>336.14</v>
      </c>
    </row>
    <row r="59" spans="1:5" ht="28.5">
      <c r="A59" s="35">
        <v>4</v>
      </c>
      <c r="B59" s="26" t="s">
        <v>64</v>
      </c>
      <c r="C59" s="23" t="s">
        <v>22</v>
      </c>
      <c r="D59" s="23" t="s">
        <v>65</v>
      </c>
      <c r="E59" s="25">
        <v>1394.8</v>
      </c>
    </row>
    <row r="60" spans="1:5" ht="28.5">
      <c r="A60" s="35">
        <v>5</v>
      </c>
      <c r="B60" s="17" t="s">
        <v>66</v>
      </c>
      <c r="C60" s="12" t="s">
        <v>22</v>
      </c>
      <c r="D60" s="23"/>
      <c r="E60" s="19">
        <v>174.35</v>
      </c>
    </row>
    <row r="61" spans="1:5" ht="15">
      <c r="A61" s="20"/>
      <c r="B61" s="31" t="s">
        <v>26</v>
      </c>
      <c r="C61" s="20"/>
      <c r="D61" s="31"/>
      <c r="E61" s="20">
        <f>E57+E60+E58+E59+E56</f>
        <v>4274.26</v>
      </c>
    </row>
    <row r="63" spans="1:5" ht="18">
      <c r="A63" s="53" t="s">
        <v>93</v>
      </c>
      <c r="B63" s="53"/>
      <c r="C63" s="53"/>
      <c r="D63" s="53"/>
      <c r="E63" s="53"/>
    </row>
    <row r="64" spans="1:5" ht="15.75">
      <c r="A64" s="10" t="s">
        <v>1</v>
      </c>
      <c r="B64" s="29" t="s">
        <v>18</v>
      </c>
      <c r="C64" s="11" t="s">
        <v>2</v>
      </c>
      <c r="D64" s="29" t="s">
        <v>19</v>
      </c>
      <c r="E64" s="11" t="s">
        <v>20</v>
      </c>
    </row>
    <row r="65" spans="1:5" ht="28.5">
      <c r="A65" s="35">
        <v>1</v>
      </c>
      <c r="B65" s="14" t="s">
        <v>94</v>
      </c>
      <c r="C65" s="12" t="s">
        <v>22</v>
      </c>
      <c r="D65" s="17" t="s">
        <v>95</v>
      </c>
      <c r="E65" s="38">
        <v>5226.76</v>
      </c>
    </row>
    <row r="66" spans="1:5" ht="28.5">
      <c r="A66" s="35">
        <v>2</v>
      </c>
      <c r="B66" s="26" t="s">
        <v>64</v>
      </c>
      <c r="C66" s="23" t="s">
        <v>22</v>
      </c>
      <c r="D66" s="23" t="s">
        <v>65</v>
      </c>
      <c r="E66" s="25">
        <v>1394.8</v>
      </c>
    </row>
    <row r="67" spans="1:5" ht="18" customHeight="1">
      <c r="A67" s="35">
        <v>3</v>
      </c>
      <c r="B67" s="17" t="s">
        <v>66</v>
      </c>
      <c r="C67" s="12" t="s">
        <v>22</v>
      </c>
      <c r="D67" s="23"/>
      <c r="E67" s="19">
        <v>174.35</v>
      </c>
    </row>
    <row r="68" spans="1:5" ht="15">
      <c r="A68" s="35">
        <v>4</v>
      </c>
      <c r="B68" s="14"/>
      <c r="C68" s="12" t="s">
        <v>22</v>
      </c>
      <c r="D68" s="23"/>
      <c r="E68" s="25"/>
    </row>
    <row r="69" spans="1:5" ht="15">
      <c r="A69" s="35">
        <v>5</v>
      </c>
      <c r="B69" s="18"/>
      <c r="C69" s="18" t="s">
        <v>22</v>
      </c>
      <c r="D69" s="18"/>
      <c r="E69" s="19"/>
    </row>
    <row r="70" spans="1:5" ht="15">
      <c r="A70" s="20"/>
      <c r="B70" s="31" t="s">
        <v>26</v>
      </c>
      <c r="C70" s="20"/>
      <c r="D70" s="31"/>
      <c r="E70" s="39">
        <f>E66+E69+E67+E68+E65</f>
        <v>6795.91</v>
      </c>
    </row>
    <row r="72" spans="1:5" ht="18">
      <c r="A72" s="53" t="s">
        <v>96</v>
      </c>
      <c r="B72" s="53"/>
      <c r="C72" s="53"/>
      <c r="D72" s="53"/>
      <c r="E72" s="53"/>
    </row>
    <row r="73" spans="1:5" ht="15.75">
      <c r="A73" s="10" t="s">
        <v>1</v>
      </c>
      <c r="B73" s="29" t="s">
        <v>18</v>
      </c>
      <c r="C73" s="11" t="s">
        <v>2</v>
      </c>
      <c r="D73" s="29" t="s">
        <v>19</v>
      </c>
      <c r="E73" s="11" t="s">
        <v>20</v>
      </c>
    </row>
    <row r="74" spans="1:5" ht="28.5">
      <c r="A74" s="35">
        <v>1</v>
      </c>
      <c r="B74" s="26" t="s">
        <v>64</v>
      </c>
      <c r="C74" s="18" t="s">
        <v>49</v>
      </c>
      <c r="D74" s="14" t="s">
        <v>65</v>
      </c>
      <c r="E74" s="25">
        <v>1394.8</v>
      </c>
    </row>
    <row r="75" spans="1:5" ht="16.5" customHeight="1">
      <c r="A75" s="35">
        <v>2</v>
      </c>
      <c r="B75" s="17" t="s">
        <v>66</v>
      </c>
      <c r="C75" s="18" t="s">
        <v>49</v>
      </c>
      <c r="D75" s="18"/>
      <c r="E75" s="19">
        <v>174.35</v>
      </c>
    </row>
    <row r="76" spans="1:5" ht="54.75" customHeight="1">
      <c r="A76" s="35">
        <v>3</v>
      </c>
      <c r="B76" s="18" t="s">
        <v>97</v>
      </c>
      <c r="C76" s="18" t="s">
        <v>49</v>
      </c>
      <c r="D76" s="18"/>
      <c r="E76" s="18">
        <v>4687.08</v>
      </c>
    </row>
    <row r="77" spans="1:5" ht="71.25" customHeight="1">
      <c r="A77" s="35">
        <v>4</v>
      </c>
      <c r="B77" s="40" t="s">
        <v>98</v>
      </c>
      <c r="C77" s="40" t="s">
        <v>22</v>
      </c>
      <c r="D77" s="40"/>
      <c r="E77" s="41">
        <v>-6759.56</v>
      </c>
    </row>
    <row r="78" spans="1:5" ht="30">
      <c r="A78" s="35">
        <v>5</v>
      </c>
      <c r="B78" s="23" t="s">
        <v>99</v>
      </c>
      <c r="C78" s="23" t="s">
        <v>22</v>
      </c>
      <c r="D78" s="23" t="s">
        <v>100</v>
      </c>
      <c r="E78" s="25">
        <v>4473.49</v>
      </c>
    </row>
    <row r="79" spans="1:5" ht="30">
      <c r="A79" s="35">
        <v>6</v>
      </c>
      <c r="B79" s="23" t="s">
        <v>101</v>
      </c>
      <c r="C79" s="23" t="s">
        <v>22</v>
      </c>
      <c r="D79" s="23" t="s">
        <v>102</v>
      </c>
      <c r="E79" s="25">
        <v>257.72</v>
      </c>
    </row>
    <row r="80" spans="1:5" ht="15">
      <c r="A80" s="35">
        <v>7</v>
      </c>
      <c r="B80" s="23"/>
      <c r="C80" s="23" t="s">
        <v>22</v>
      </c>
      <c r="D80" s="23"/>
      <c r="E80" s="25"/>
    </row>
    <row r="81" spans="1:5" ht="15">
      <c r="A81" s="35">
        <v>8</v>
      </c>
      <c r="B81" s="23"/>
      <c r="C81" s="23" t="s">
        <v>22</v>
      </c>
      <c r="D81" s="23"/>
      <c r="E81" s="25"/>
    </row>
    <row r="82" spans="1:5" ht="15">
      <c r="A82" s="35">
        <v>9</v>
      </c>
      <c r="B82" s="14"/>
      <c r="C82" s="12" t="s">
        <v>22</v>
      </c>
      <c r="D82" s="17"/>
      <c r="E82" s="38"/>
    </row>
    <row r="83" spans="1:5" ht="15">
      <c r="A83" s="35">
        <v>10</v>
      </c>
      <c r="B83" s="23"/>
      <c r="C83" s="23" t="s">
        <v>22</v>
      </c>
      <c r="D83" s="23"/>
      <c r="E83" s="37"/>
    </row>
    <row r="84" spans="1:5" ht="15">
      <c r="A84" s="20"/>
      <c r="B84" s="31" t="s">
        <v>26</v>
      </c>
      <c r="C84" s="20"/>
      <c r="D84" s="31"/>
      <c r="E84" s="20">
        <f>SUM(E74:E83)</f>
        <v>4227.879999999999</v>
      </c>
    </row>
    <row r="86" spans="1:5" ht="18">
      <c r="A86" s="53" t="s">
        <v>103</v>
      </c>
      <c r="B86" s="53"/>
      <c r="C86" s="53"/>
      <c r="D86" s="53"/>
      <c r="E86" s="53"/>
    </row>
    <row r="87" spans="1:5" ht="15.75">
      <c r="A87" s="10" t="s">
        <v>1</v>
      </c>
      <c r="B87" s="29" t="s">
        <v>18</v>
      </c>
      <c r="C87" s="11" t="s">
        <v>2</v>
      </c>
      <c r="D87" s="29" t="s">
        <v>19</v>
      </c>
      <c r="E87" s="11" t="s">
        <v>20</v>
      </c>
    </row>
    <row r="88" spans="1:5" ht="28.5">
      <c r="A88" s="35">
        <v>1</v>
      </c>
      <c r="B88" s="26" t="s">
        <v>64</v>
      </c>
      <c r="C88" s="23" t="s">
        <v>22</v>
      </c>
      <c r="D88" s="42" t="s">
        <v>65</v>
      </c>
      <c r="E88" s="25">
        <v>1394.8</v>
      </c>
    </row>
    <row r="89" spans="1:5" ht="18" customHeight="1">
      <c r="A89" s="35">
        <v>2</v>
      </c>
      <c r="B89" s="17" t="s">
        <v>66</v>
      </c>
      <c r="C89" s="12" t="s">
        <v>22</v>
      </c>
      <c r="D89" s="23"/>
      <c r="E89" s="19">
        <v>174.35</v>
      </c>
    </row>
    <row r="90" spans="1:5" ht="15">
      <c r="A90" s="35">
        <v>3</v>
      </c>
      <c r="B90" s="14" t="s">
        <v>71</v>
      </c>
      <c r="C90" s="12" t="s">
        <v>22</v>
      </c>
      <c r="D90" s="14" t="s">
        <v>104</v>
      </c>
      <c r="E90" s="38">
        <f>5795.2</f>
        <v>5795.2</v>
      </c>
    </row>
    <row r="91" spans="1:5" ht="15">
      <c r="A91" s="35">
        <v>4</v>
      </c>
      <c r="B91" s="23"/>
      <c r="C91" s="23" t="s">
        <v>22</v>
      </c>
      <c r="D91" s="23"/>
      <c r="E91" s="37"/>
    </row>
    <row r="92" spans="1:5" ht="15">
      <c r="A92" s="35">
        <v>5</v>
      </c>
      <c r="B92" s="23"/>
      <c r="C92" s="12" t="s">
        <v>22</v>
      </c>
      <c r="D92" s="23"/>
      <c r="E92" s="25"/>
    </row>
    <row r="93" spans="1:5" ht="15">
      <c r="A93" s="20"/>
      <c r="B93" s="31" t="s">
        <v>26</v>
      </c>
      <c r="C93" s="20"/>
      <c r="D93" s="31"/>
      <c r="E93" s="20">
        <f>E89+E92+E90+E91+E88</f>
        <v>7364.35</v>
      </c>
    </row>
    <row r="95" spans="1:5" ht="18">
      <c r="A95" s="53" t="s">
        <v>53</v>
      </c>
      <c r="B95" s="53"/>
      <c r="C95" s="53"/>
      <c r="D95" s="53"/>
      <c r="E95" s="53"/>
    </row>
    <row r="96" spans="1:5" ht="15.75">
      <c r="A96" s="10" t="s">
        <v>1</v>
      </c>
      <c r="B96" s="29" t="s">
        <v>18</v>
      </c>
      <c r="C96" s="11" t="s">
        <v>2</v>
      </c>
      <c r="D96" s="29" t="s">
        <v>19</v>
      </c>
      <c r="E96" s="11" t="s">
        <v>20</v>
      </c>
    </row>
    <row r="97" spans="1:5" ht="28.5">
      <c r="A97" s="35">
        <v>1</v>
      </c>
      <c r="B97" s="26" t="s">
        <v>64</v>
      </c>
      <c r="C97" s="12" t="s">
        <v>22</v>
      </c>
      <c r="D97" s="42" t="s">
        <v>65</v>
      </c>
      <c r="E97" s="25">
        <v>1394.8</v>
      </c>
    </row>
    <row r="98" spans="1:5" ht="21.75" customHeight="1">
      <c r="A98" s="35">
        <v>2</v>
      </c>
      <c r="B98" s="17" t="s">
        <v>66</v>
      </c>
      <c r="C98" s="12" t="s">
        <v>22</v>
      </c>
      <c r="D98" s="17"/>
      <c r="E98" s="19">
        <v>174.35</v>
      </c>
    </row>
    <row r="99" spans="1:5" ht="30">
      <c r="A99" s="35">
        <v>3</v>
      </c>
      <c r="B99" s="23" t="s">
        <v>105</v>
      </c>
      <c r="C99" s="23" t="s">
        <v>22</v>
      </c>
      <c r="D99" s="23"/>
      <c r="E99" s="37">
        <f>6946.93</f>
        <v>6946.93</v>
      </c>
    </row>
    <row r="100" spans="1:5" ht="15">
      <c r="A100" s="35">
        <v>4</v>
      </c>
      <c r="B100" s="23"/>
      <c r="C100" s="23" t="s">
        <v>22</v>
      </c>
      <c r="D100" s="23"/>
      <c r="E100" s="25"/>
    </row>
    <row r="101" spans="1:5" ht="15">
      <c r="A101" s="20"/>
      <c r="B101" s="31" t="s">
        <v>26</v>
      </c>
      <c r="C101" s="20"/>
      <c r="D101" s="31"/>
      <c r="E101" s="20">
        <f>SUM(E97:E100)</f>
        <v>8516.08</v>
      </c>
    </row>
    <row r="103" spans="1:5" ht="18">
      <c r="A103" s="53" t="s">
        <v>54</v>
      </c>
      <c r="B103" s="53"/>
      <c r="C103" s="53"/>
      <c r="D103" s="53"/>
      <c r="E103" s="53"/>
    </row>
    <row r="104" spans="1:5" ht="15.75">
      <c r="A104" s="10" t="s">
        <v>1</v>
      </c>
      <c r="B104" s="29" t="s">
        <v>18</v>
      </c>
      <c r="C104" s="11" t="s">
        <v>2</v>
      </c>
      <c r="D104" s="29" t="s">
        <v>19</v>
      </c>
      <c r="E104" s="11" t="s">
        <v>20</v>
      </c>
    </row>
    <row r="105" spans="1:5" ht="28.5">
      <c r="A105" s="35">
        <v>1</v>
      </c>
      <c r="B105" s="26" t="s">
        <v>64</v>
      </c>
      <c r="C105" s="23" t="s">
        <v>22</v>
      </c>
      <c r="D105" s="42" t="s">
        <v>65</v>
      </c>
      <c r="E105" s="25">
        <v>1394.8</v>
      </c>
    </row>
    <row r="106" spans="1:5" ht="19.5" customHeight="1">
      <c r="A106" s="35">
        <v>2</v>
      </c>
      <c r="B106" s="17" t="s">
        <v>66</v>
      </c>
      <c r="C106" s="23" t="s">
        <v>22</v>
      </c>
      <c r="D106" s="23"/>
      <c r="E106" s="19">
        <v>174.35</v>
      </c>
    </row>
    <row r="107" spans="1:5" ht="15">
      <c r="A107" s="35">
        <v>3</v>
      </c>
      <c r="B107" s="14"/>
      <c r="C107" s="12" t="s">
        <v>22</v>
      </c>
      <c r="D107" s="17"/>
      <c r="E107" s="38"/>
    </row>
    <row r="108" spans="1:5" ht="15">
      <c r="A108" s="35">
        <v>4</v>
      </c>
      <c r="B108" s="23"/>
      <c r="C108" s="23" t="s">
        <v>22</v>
      </c>
      <c r="D108" s="23"/>
      <c r="E108" s="37"/>
    </row>
    <row r="109" spans="1:5" ht="15">
      <c r="A109" s="35">
        <v>5</v>
      </c>
      <c r="B109" s="23"/>
      <c r="C109" s="23" t="s">
        <v>22</v>
      </c>
      <c r="D109" s="23"/>
      <c r="E109" s="25"/>
    </row>
    <row r="110" spans="1:5" ht="15">
      <c r="A110" s="35">
        <v>6</v>
      </c>
      <c r="B110" s="14"/>
      <c r="C110" s="12" t="s">
        <v>22</v>
      </c>
      <c r="D110" s="23"/>
      <c r="E110" s="25"/>
    </row>
    <row r="111" spans="1:5" ht="15">
      <c r="A111" s="35">
        <v>7</v>
      </c>
      <c r="B111" s="14"/>
      <c r="C111" s="12" t="s">
        <v>22</v>
      </c>
      <c r="D111" s="23"/>
      <c r="E111" s="25"/>
    </row>
    <row r="112" spans="1:5" ht="15">
      <c r="A112" s="20"/>
      <c r="B112" s="31" t="s">
        <v>26</v>
      </c>
      <c r="C112" s="20"/>
      <c r="D112" s="31"/>
      <c r="E112" s="39">
        <f>E106+E109+E107+E108+E105+E110+E111</f>
        <v>1569.1499999999999</v>
      </c>
    </row>
    <row r="115" spans="1:5" ht="15">
      <c r="A115" s="27"/>
      <c r="B115" s="43" t="s">
        <v>62</v>
      </c>
      <c r="C115" s="27"/>
      <c r="D115" s="43"/>
      <c r="E115" s="44">
        <f>E8+E17+E24+E32+E41+E52+E61+E70+E84+E93+E101+E112</f>
        <v>78604.4</v>
      </c>
    </row>
  </sheetData>
  <sheetProtection selectLockedCells="1" selectUnlockedCells="1"/>
  <mergeCells count="12">
    <mergeCell ref="A54:E54"/>
    <mergeCell ref="A63:E63"/>
    <mergeCell ref="A72:E72"/>
    <mergeCell ref="A86:E86"/>
    <mergeCell ref="A95:E95"/>
    <mergeCell ref="A103:E103"/>
    <mergeCell ref="A1:E1"/>
    <mergeCell ref="B10:E10"/>
    <mergeCell ref="A19:E19"/>
    <mergeCell ref="A25:E25"/>
    <mergeCell ref="A34:E34"/>
    <mergeCell ref="A43:E43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2020-03-10T13:19:00Z</dcterms:modified>
  <cp:category/>
  <cp:version/>
  <cp:contentType/>
  <cp:contentStatus/>
</cp:coreProperties>
</file>